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acky.tsui\Dropbox\Allard Homeowners Association\Financial Statements\"/>
    </mc:Choice>
  </mc:AlternateContent>
  <xr:revisionPtr revIDLastSave="0" documentId="13_ncr:1_{4ED5F4BE-502F-4BFE-A2FF-81DA5CED2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7" i="1"/>
  <c r="D9" i="1" s="1"/>
  <c r="D30" i="1" s="1"/>
  <c r="D6" i="1"/>
  <c r="D5" i="1" s="1"/>
  <c r="J12" i="1"/>
  <c r="D15" i="1"/>
  <c r="D24" i="1"/>
  <c r="D16" i="1"/>
  <c r="D26" i="1" l="1"/>
  <c r="D29" i="1" s="1"/>
  <c r="D31" i="1" s="1"/>
</calcChain>
</file>

<file path=xl/sharedStrings.xml><?xml version="1.0" encoding="utf-8"?>
<sst xmlns="http://schemas.openxmlformats.org/spreadsheetml/2006/main" count="32" uniqueCount="30">
  <si>
    <t>Allard HOA Budget</t>
  </si>
  <si>
    <t>January 1, 2022 - Dec 31, 2022</t>
  </si>
  <si>
    <t>Revenue</t>
  </si>
  <si>
    <t>Membership Fees</t>
  </si>
  <si>
    <t>Single Family Residential</t>
  </si>
  <si>
    <t>Condo/Townhomes</t>
  </si>
  <si>
    <t>Operating surplus from 2021</t>
  </si>
  <si>
    <t>Total</t>
  </si>
  <si>
    <t>Rate</t>
  </si>
  <si>
    <t>Weekly Hrs</t>
  </si>
  <si>
    <t>Weeks</t>
  </si>
  <si>
    <t>Expenses</t>
  </si>
  <si>
    <t>Landscaping Fees</t>
  </si>
  <si>
    <t>Ivrnet Subscription</t>
  </si>
  <si>
    <t>Software Subscription</t>
  </si>
  <si>
    <t>Winter Snow Removal</t>
  </si>
  <si>
    <t>Land title search fees</t>
  </si>
  <si>
    <t>(allows 100 residents)</t>
  </si>
  <si>
    <t>Consulting Fees</t>
  </si>
  <si>
    <t>Legal Fees</t>
  </si>
  <si>
    <t>Office Supplies</t>
  </si>
  <si>
    <t>2022 AGM Mail Out</t>
  </si>
  <si>
    <t>Postage</t>
  </si>
  <si>
    <t>Web Hosting</t>
  </si>
  <si>
    <t>Webpage Development</t>
  </si>
  <si>
    <t>Total Expenses</t>
  </si>
  <si>
    <t>Total Operating Profit</t>
  </si>
  <si>
    <t>Reserve Fund</t>
  </si>
  <si>
    <t>Income/Loss</t>
  </si>
  <si>
    <t>Accounting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</si>
</sst>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164" fontId="0" fillId="0" borderId="0" xfId="1" applyFont="1" applyAlignment="1"/>
    <xf numFmtId="164" fontId="0" fillId="0" borderId="0" xfId="1" applyFont="1"/>
    <xf numFmtId="0" fontId="0" fillId="0" borderId="0" xfId="1" applyNumberFormat="1" applyFont="1" applyAlignme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Font="1" applyBorder="1" applyAlignment="1"/>
    <xf numFmtId="164" fontId="0" fillId="2" borderId="1" xfId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J14" sqref="J14"/>
    </sheetView>
  </sheetViews>
  <sheetFormatPr defaultRowHeight="15" x14ac:dyDescent="0.25"/>
  <cols>
    <col min="1" max="1" width="9.85546875" customWidth="1"/>
    <col min="2" max="2" width="26.85546875" customWidth="1"/>
    <col min="3" max="3" width="27.140625" customWidth="1"/>
    <col min="4" max="4" width="23.5703125" customWidth="1"/>
    <col min="8" max="8" width="14.85546875" customWidth="1"/>
    <col min="9" max="10" width="11.5703125" bestFit="1" customWidth="1"/>
  </cols>
  <sheetData>
    <row r="1" spans="1:10" ht="23.25" x14ac:dyDescent="0.35">
      <c r="A1" s="6" t="s">
        <v>0</v>
      </c>
      <c r="B1" s="6"/>
      <c r="C1" s="6"/>
      <c r="D1" s="6"/>
    </row>
    <row r="2" spans="1:10" ht="18.75" x14ac:dyDescent="0.3">
      <c r="A2" s="7" t="s">
        <v>1</v>
      </c>
      <c r="B2" s="7"/>
      <c r="C2" s="7"/>
      <c r="D2" s="7"/>
    </row>
    <row r="4" spans="1:10" ht="21" x14ac:dyDescent="0.35">
      <c r="A4" s="8" t="s">
        <v>2</v>
      </c>
      <c r="B4" s="8"/>
      <c r="C4" s="8"/>
      <c r="D4" s="8"/>
    </row>
    <row r="5" spans="1:10" x14ac:dyDescent="0.25">
      <c r="B5" t="s">
        <v>3</v>
      </c>
      <c r="C5" s="4">
        <v>1965</v>
      </c>
      <c r="D5" s="5">
        <f>SUM(D6:D7)</f>
        <v>242122.5</v>
      </c>
    </row>
    <row r="6" spans="1:10" x14ac:dyDescent="0.25">
      <c r="B6" s="1" t="s">
        <v>4</v>
      </c>
      <c r="C6" s="4">
        <v>1622</v>
      </c>
      <c r="D6" s="3">
        <f>SUM(135*C6)</f>
        <v>218970</v>
      </c>
    </row>
    <row r="7" spans="1:10" x14ac:dyDescent="0.25">
      <c r="B7" s="1" t="s">
        <v>5</v>
      </c>
      <c r="C7" s="4">
        <v>343</v>
      </c>
      <c r="D7" s="3">
        <f>SUM(C7*67.5)</f>
        <v>23152.5</v>
      </c>
    </row>
    <row r="8" spans="1:10" x14ac:dyDescent="0.25">
      <c r="B8" t="s">
        <v>6</v>
      </c>
      <c r="D8" s="10">
        <v>262742</v>
      </c>
    </row>
    <row r="9" spans="1:10" x14ac:dyDescent="0.25">
      <c r="C9" s="1" t="s">
        <v>7</v>
      </c>
      <c r="D9" s="2">
        <f>SUM(D6:D8)</f>
        <v>504864.5</v>
      </c>
      <c r="I9" t="s">
        <v>8</v>
      </c>
      <c r="J9" s="3">
        <v>20</v>
      </c>
    </row>
    <row r="10" spans="1:10" x14ac:dyDescent="0.25">
      <c r="I10" t="s">
        <v>9</v>
      </c>
      <c r="J10">
        <v>10</v>
      </c>
    </row>
    <row r="11" spans="1:10" x14ac:dyDescent="0.25">
      <c r="I11" t="s">
        <v>10</v>
      </c>
      <c r="J11">
        <v>52</v>
      </c>
    </row>
    <row r="12" spans="1:10" ht="21" x14ac:dyDescent="0.35">
      <c r="A12" s="8" t="s">
        <v>11</v>
      </c>
      <c r="B12" s="8"/>
      <c r="C12" s="8"/>
      <c r="D12" s="8"/>
      <c r="I12" t="s">
        <v>7</v>
      </c>
      <c r="J12" s="3">
        <f>J9*J10*J11</f>
        <v>10400</v>
      </c>
    </row>
    <row r="13" spans="1:10" x14ac:dyDescent="0.25">
      <c r="B13" t="s">
        <v>12</v>
      </c>
      <c r="D13" s="2">
        <v>100000</v>
      </c>
    </row>
    <row r="14" spans="1:10" x14ac:dyDescent="0.25">
      <c r="B14" t="s">
        <v>13</v>
      </c>
      <c r="D14" s="2">
        <f>SUM(543.5*12)</f>
        <v>6522</v>
      </c>
    </row>
    <row r="15" spans="1:10" x14ac:dyDescent="0.25">
      <c r="B15" t="s">
        <v>14</v>
      </c>
      <c r="D15" s="2">
        <f>8*8*12</f>
        <v>768</v>
      </c>
    </row>
    <row r="16" spans="1:10" x14ac:dyDescent="0.25">
      <c r="B16" t="s">
        <v>15</v>
      </c>
      <c r="D16" s="2">
        <f>SUM(6500*6)</f>
        <v>39000</v>
      </c>
    </row>
    <row r="17" spans="1:4" x14ac:dyDescent="0.25">
      <c r="B17" t="s">
        <v>16</v>
      </c>
      <c r="C17" t="s">
        <v>17</v>
      </c>
      <c r="D17" s="2">
        <v>2000</v>
      </c>
    </row>
    <row r="18" spans="1:4" x14ac:dyDescent="0.25">
      <c r="B18" t="s">
        <v>18</v>
      </c>
      <c r="D18" s="2">
        <v>10400</v>
      </c>
    </row>
    <row r="19" spans="1:4" x14ac:dyDescent="0.25">
      <c r="B19" t="s">
        <v>29</v>
      </c>
      <c r="D19" s="2">
        <v>5000</v>
      </c>
    </row>
    <row r="20" spans="1:4" x14ac:dyDescent="0.25">
      <c r="B20" t="s">
        <v>19</v>
      </c>
      <c r="D20" s="2">
        <v>10000</v>
      </c>
    </row>
    <row r="21" spans="1:4" x14ac:dyDescent="0.25">
      <c r="B21" t="s">
        <v>20</v>
      </c>
      <c r="D21" s="2">
        <v>1500</v>
      </c>
    </row>
    <row r="22" spans="1:4" x14ac:dyDescent="0.25">
      <c r="B22" t="s">
        <v>21</v>
      </c>
      <c r="D22" s="2">
        <v>7500</v>
      </c>
    </row>
    <row r="23" spans="1:4" x14ac:dyDescent="0.25">
      <c r="B23" t="s">
        <v>22</v>
      </c>
      <c r="D23" s="2">
        <v>8000</v>
      </c>
    </row>
    <row r="24" spans="1:4" x14ac:dyDescent="0.25">
      <c r="B24" t="s">
        <v>23</v>
      </c>
      <c r="D24" s="2">
        <f>SUM(30*12)</f>
        <v>360</v>
      </c>
    </row>
    <row r="25" spans="1:4" x14ac:dyDescent="0.25">
      <c r="B25" t="s">
        <v>24</v>
      </c>
      <c r="D25" s="9">
        <v>5000</v>
      </c>
    </row>
    <row r="26" spans="1:4" x14ac:dyDescent="0.25">
      <c r="C26" s="1" t="s">
        <v>7</v>
      </c>
      <c r="D26" s="2">
        <f>SUM(D13:D25)</f>
        <v>196050</v>
      </c>
    </row>
    <row r="29" spans="1:4" x14ac:dyDescent="0.25">
      <c r="A29" t="s">
        <v>25</v>
      </c>
      <c r="D29" s="2">
        <f>D26</f>
        <v>196050</v>
      </c>
    </row>
    <row r="30" spans="1:4" x14ac:dyDescent="0.25">
      <c r="A30" t="s">
        <v>26</v>
      </c>
      <c r="D30" s="2">
        <f>D9</f>
        <v>504864.5</v>
      </c>
    </row>
    <row r="31" spans="1:4" x14ac:dyDescent="0.25">
      <c r="B31" t="s">
        <v>27</v>
      </c>
      <c r="D31" s="2">
        <f>SUM(D30-D29)</f>
        <v>308814.5</v>
      </c>
    </row>
    <row r="34" spans="2:4" x14ac:dyDescent="0.25">
      <c r="B34" t="s">
        <v>28</v>
      </c>
      <c r="D34" s="2">
        <v>0</v>
      </c>
    </row>
  </sheetData>
  <mergeCells count="4">
    <mergeCell ref="A1:D1"/>
    <mergeCell ref="A2:D2"/>
    <mergeCell ref="A4:D4"/>
    <mergeCell ref="A12:D12"/>
  </mergeCell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2D5F213121F4C84E372E069643E67" ma:contentTypeVersion="9" ma:contentTypeDescription="Create a new document." ma:contentTypeScope="" ma:versionID="cf699edeeca813948fde5add37676377">
  <xsd:schema xmlns:xsd="http://www.w3.org/2001/XMLSchema" xmlns:xs="http://www.w3.org/2001/XMLSchema" xmlns:p="http://schemas.microsoft.com/office/2006/metadata/properties" xmlns:ns2="cf284856-7107-47de-b3be-7ad0d61b7900" targetNamespace="http://schemas.microsoft.com/office/2006/metadata/properties" ma:root="true" ma:fieldsID="d18bd0a5245e504899ef1c5c5fe9cdae" ns2:_="">
    <xsd:import namespace="cf284856-7107-47de-b3be-7ad0d61b7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84856-7107-47de-b3be-7ad0d61b7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49E7F-9146-4891-A115-C252AD5D04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E4486-2838-49C3-B907-8FB179270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84856-7107-47de-b3be-7ad0d61b7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07C59-D373-4B98-8CAE-0D40765F12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Moran</dc:creator>
  <cp:keywords/>
  <dc:description/>
  <cp:lastModifiedBy>Jacky Tsui</cp:lastModifiedBy>
  <cp:revision/>
  <dcterms:created xsi:type="dcterms:W3CDTF">2015-06-05T18:17:20Z</dcterms:created>
  <dcterms:modified xsi:type="dcterms:W3CDTF">2022-07-04T15:01:19Z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0x01010001AA5A9DBF85E5479D98D03BEBFEF0E4</vt:lpwstr>
  </property>
</Properties>
</file>